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Diego</author>
  </authors>
  <commentList>
    <comment ref="E14" authorId="0">
      <text>
        <r>
          <rPr>
            <b/>
            <sz val="9"/>
            <rFont val="Tahoma"/>
            <family val="2"/>
          </rPr>
          <t>indica la relación fuerza/velocidad, si el índice es muy alto y aumenta con el entrenamiento, es porque le estamos dando más importancia a la Fza. Máx., si baja es porque se está primando la velocidad con cargas más ligeras.</t>
        </r>
      </text>
    </comment>
  </commentList>
</comments>
</file>

<file path=xl/sharedStrings.xml><?xml version="1.0" encoding="utf-8"?>
<sst xmlns="http://schemas.openxmlformats.org/spreadsheetml/2006/main" count="64" uniqueCount="61">
  <si>
    <t>Apellido</t>
  </si>
  <si>
    <t>Nombre</t>
  </si>
  <si>
    <t>Edad</t>
  </si>
  <si>
    <t>Fecha de evaluación</t>
  </si>
  <si>
    <t>Talla (cm)</t>
  </si>
  <si>
    <t>Peso Corporal (kg)</t>
  </si>
  <si>
    <t>Fecha de nacimiento</t>
  </si>
  <si>
    <t>Calificación</t>
  </si>
  <si>
    <t>SALTOS SIMPLES - PLATAFORMA DE SALTO</t>
  </si>
  <si>
    <t>Tipo de Saltos</t>
  </si>
  <si>
    <t>Squat Jump</t>
  </si>
  <si>
    <t>CMJ</t>
  </si>
  <si>
    <t>Abalakov</t>
  </si>
  <si>
    <t>Drop Jump</t>
  </si>
  <si>
    <t>Máximo</t>
  </si>
  <si>
    <t>CMJ 50%pc</t>
  </si>
  <si>
    <t>Tiempo de vuelo</t>
  </si>
  <si>
    <t>Tiempo de contacto</t>
  </si>
  <si>
    <t>Fuerza Reactiva</t>
  </si>
  <si>
    <t>Potencia mecánica</t>
  </si>
  <si>
    <t>Gravedad</t>
  </si>
  <si>
    <t>Peso 50% pc</t>
  </si>
  <si>
    <t>Índice F/V SJ 50%pc</t>
  </si>
  <si>
    <t>SJ 50%pc</t>
  </si>
  <si>
    <t>Índice de utilización de bb</t>
  </si>
  <si>
    <t>Cap. refleja del músc. (cm)</t>
  </si>
  <si>
    <t>TABLA DE CALIFICACIONES: SALTOS SIMPLES</t>
  </si>
  <si>
    <t>EXCELENTE</t>
  </si>
  <si>
    <t>MUY BUENO</t>
  </si>
  <si>
    <t>BUENO</t>
  </si>
  <si>
    <t>INSUFICIENTE</t>
  </si>
  <si>
    <t>MALO</t>
  </si>
  <si>
    <t>SQUAT JUMP</t>
  </si>
  <si>
    <t>45 CM</t>
  </si>
  <si>
    <t>41 CM</t>
  </si>
  <si>
    <t>37 CM</t>
  </si>
  <si>
    <t>33 CM</t>
  </si>
  <si>
    <t>29 CM</t>
  </si>
  <si>
    <t>49 CM</t>
  </si>
  <si>
    <t>43 CM</t>
  </si>
  <si>
    <t>40 CM</t>
  </si>
  <si>
    <t>ABALAKOV</t>
  </si>
  <si>
    <t>30% +</t>
  </si>
  <si>
    <t>25% +</t>
  </si>
  <si>
    <t>20% +</t>
  </si>
  <si>
    <t>15% +</t>
  </si>
  <si>
    <t>10% +</t>
  </si>
  <si>
    <t>DROP JUMP</t>
  </si>
  <si>
    <t>57 CM</t>
  </si>
  <si>
    <t>56 CM</t>
  </si>
  <si>
    <t>55 CM</t>
  </si>
  <si>
    <t>54 CM</t>
  </si>
  <si>
    <t>53 CM</t>
  </si>
  <si>
    <t>TEST DE POTENCIA DE PIERNAS</t>
  </si>
  <si>
    <t>Indice F/V SJ 100%pc</t>
  </si>
  <si>
    <t>SJ 100%pc</t>
  </si>
  <si>
    <t>Potencia (watt) 100% - 50%</t>
  </si>
  <si>
    <t>Peso adic. SJ 100%-50%</t>
  </si>
  <si>
    <t>Índice de reactividad</t>
  </si>
  <si>
    <t>Altura de caída DJ (cm)</t>
  </si>
  <si>
    <t>Altura (cm)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</si>
</sst>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Aharoni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Estrangelo Edessa"/>
      <family val="4"/>
    </font>
    <font>
      <b/>
      <i/>
      <sz val="11"/>
      <color indexed="8"/>
      <name val="Arial Narrow"/>
      <family val="2"/>
    </font>
    <font>
      <b/>
      <u val="single"/>
      <sz val="11"/>
      <color indexed="8"/>
      <name val="Dotum"/>
      <family val="2"/>
    </font>
    <font>
      <b/>
      <sz val="11"/>
      <color indexed="23"/>
      <name val="Arial Narrow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Aharoni"/>
      <family val="0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Estrangelo Edessa"/>
      <family val="4"/>
    </font>
    <font>
      <b/>
      <i/>
      <sz val="11"/>
      <color theme="1"/>
      <name val="Arial Narrow"/>
      <family val="2"/>
    </font>
    <font>
      <b/>
      <u val="single"/>
      <sz val="11"/>
      <color theme="1"/>
      <name val="Dotum"/>
      <family val="2"/>
    </font>
    <font>
      <sz val="11"/>
      <color rgb="FF000000"/>
      <name val="Arial Narrow"/>
      <family val="2"/>
    </font>
    <font>
      <b/>
      <sz val="11"/>
      <color theme="1" tint="0.49998000264167786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7" fillId="0" borderId="0" xfId="0" applyFont="1" applyAlignment="1">
      <alignment horizontal="left"/>
    </xf>
    <xf numFmtId="0" fontId="44" fillId="0" borderId="10" xfId="0" applyFont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46" fillId="35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">
      <selection activeCell="I14" sqref="I14"/>
    </sheetView>
  </sheetViews>
  <sheetFormatPr defaultColWidth="11.421875" defaultRowHeight="15"/>
  <cols>
    <col min="1" max="1" width="18.8515625" style="0" customWidth="1"/>
    <col min="2" max="2" width="13.421875" style="0" customWidth="1"/>
    <col min="3" max="3" width="2.28125" style="0" customWidth="1"/>
    <col min="4" max="4" width="23.00390625" style="0" customWidth="1"/>
    <col min="5" max="5" width="11.28125" style="0" customWidth="1"/>
    <col min="6" max="6" width="11.00390625" style="0" customWidth="1"/>
    <col min="7" max="7" width="11.28125" style="0" customWidth="1"/>
    <col min="8" max="8" width="20.00390625" style="0" customWidth="1"/>
    <col min="9" max="9" width="7.00390625" style="0" customWidth="1"/>
    <col min="10" max="10" width="9.57421875" style="0" customWidth="1"/>
    <col min="11" max="11" width="8.28125" style="0" customWidth="1"/>
    <col min="12" max="12" width="10.7109375" style="0" customWidth="1"/>
  </cols>
  <sheetData>
    <row r="1" ht="26.25">
      <c r="A1" s="1" t="s">
        <v>53</v>
      </c>
    </row>
    <row r="3" spans="1:4" ht="19.5">
      <c r="A3" s="2" t="s">
        <v>0</v>
      </c>
      <c r="B3" s="3"/>
      <c r="D3" s="6" t="s">
        <v>8</v>
      </c>
    </row>
    <row r="4" spans="1:2" ht="16.5">
      <c r="A4" s="2" t="s">
        <v>1</v>
      </c>
      <c r="B4" s="3"/>
    </row>
    <row r="5" spans="1:12" ht="16.5">
      <c r="A5" s="2" t="s">
        <v>2</v>
      </c>
      <c r="B5" s="3">
        <f>_XLL.FRAC.AÑO(B9,B6)</f>
        <v>0</v>
      </c>
      <c r="D5" s="12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55</v>
      </c>
      <c r="K5" s="9" t="s">
        <v>23</v>
      </c>
      <c r="L5" s="9" t="s">
        <v>15</v>
      </c>
    </row>
    <row r="6" spans="1:12" ht="16.5">
      <c r="A6" s="2" t="s">
        <v>3</v>
      </c>
      <c r="B6" s="4"/>
      <c r="D6" s="7" t="s">
        <v>60</v>
      </c>
      <c r="E6" s="3"/>
      <c r="F6" s="3"/>
      <c r="G6" s="3"/>
      <c r="H6" s="3"/>
      <c r="I6" s="3"/>
      <c r="J6" s="3"/>
      <c r="K6" s="3"/>
      <c r="L6" s="3"/>
    </row>
    <row r="7" spans="1:12" ht="16.5">
      <c r="A7" s="2" t="s">
        <v>4</v>
      </c>
      <c r="B7" s="3"/>
      <c r="D7" s="7" t="s">
        <v>16</v>
      </c>
      <c r="E7" s="3"/>
      <c r="F7" s="3"/>
      <c r="G7" s="3"/>
      <c r="H7" s="3"/>
      <c r="I7" s="3"/>
      <c r="J7" s="3"/>
      <c r="K7" s="3"/>
      <c r="L7" s="3"/>
    </row>
    <row r="8" spans="1:12" ht="16.5">
      <c r="A8" s="5" t="s">
        <v>5</v>
      </c>
      <c r="B8" s="3"/>
      <c r="D8" s="7" t="s">
        <v>17</v>
      </c>
      <c r="E8" s="3"/>
      <c r="F8" s="3"/>
      <c r="G8" s="3"/>
      <c r="H8" s="3"/>
      <c r="I8" s="3"/>
      <c r="J8" s="3"/>
      <c r="K8" s="3"/>
      <c r="L8" s="3"/>
    </row>
    <row r="9" spans="1:12" ht="16.5">
      <c r="A9" s="5" t="s">
        <v>6</v>
      </c>
      <c r="B9" s="3"/>
      <c r="D9" s="8" t="s">
        <v>7</v>
      </c>
      <c r="E9" s="19" t="str">
        <f>IF(E6&lt;29,("MALO"),IF(E6&lt;33,("INSUFICIENTE"),IF(E6&lt;37,("BUENO"),IF(E6&lt;41,("MUY BUENO"),("EXCELENTE")))))</f>
        <v>MALO</v>
      </c>
      <c r="F9" s="19" t="str">
        <f>IF(F6&lt;37,("MALO"),IF(F6&lt;40,("INSUFICIENTE"),IF(F6&lt;43,("BUENO"),IF(F6&lt;45,("MUY BUENO"),("EXCELENTE")))))</f>
        <v>MALO</v>
      </c>
      <c r="G9" s="19" t="str">
        <f>IF(G6&lt;110*F6/100,("MALO"),IF(G6&lt;115*F6/100,("INSUFICIENTE"),IF(G6&lt;120*F6/100,("BUENO"),IF(G6&lt;125*F6/100,("MUY BUENO"),("EXCELENTE")))))</f>
        <v>EXCELENTE</v>
      </c>
      <c r="H9" s="19" t="str">
        <f>IF(H6&lt;53,("MALO"),IF(H6&lt;54,("INSUFICIENTE"),IF(H6&lt;55,("BUENO"),IF(H6&lt;56,("MUY BUENO"),("EXCELENTE")))))</f>
        <v>MALO</v>
      </c>
      <c r="I9" s="3"/>
      <c r="J9" s="3"/>
      <c r="K9" s="3"/>
      <c r="L9" s="3"/>
    </row>
    <row r="11" spans="4:9" ht="16.5">
      <c r="D11" s="7" t="s">
        <v>18</v>
      </c>
      <c r="E11" s="3" t="e">
        <f>((F6-E6)/E6)*100</f>
        <v>#DIV/0!</v>
      </c>
      <c r="H11" s="7" t="s">
        <v>20</v>
      </c>
      <c r="I11" s="3">
        <v>9.81</v>
      </c>
    </row>
    <row r="12" spans="4:10" ht="16.5">
      <c r="D12" s="7" t="s">
        <v>56</v>
      </c>
      <c r="E12" s="3">
        <f>(B8+I12)*9.81*SQRT(2*9.81*J6)</f>
        <v>0</v>
      </c>
      <c r="F12" s="3">
        <f>(B8+I12)*9.81*SQRT(2*9.81*K6)</f>
        <v>0</v>
      </c>
      <c r="H12" s="7" t="s">
        <v>57</v>
      </c>
      <c r="I12" s="3">
        <f>B8</f>
        <v>0</v>
      </c>
      <c r="J12" s="3">
        <f>B8/2</f>
        <v>0</v>
      </c>
    </row>
    <row r="13" spans="4:9" ht="16.5">
      <c r="D13" s="7" t="s">
        <v>19</v>
      </c>
      <c r="E13" s="3" t="e">
        <f>((9.81*9.81)*(J7*J7))/(4*J8*(E12/B8))</f>
        <v>#DIV/0!</v>
      </c>
      <c r="F13" s="3" t="e">
        <f>((9.81*9.81)*(K7*K7))/(4*K8*(F12/B8))</f>
        <v>#DIV/0!</v>
      </c>
      <c r="H13" s="7" t="s">
        <v>21</v>
      </c>
      <c r="I13" s="3">
        <f>B8/2</f>
        <v>0</v>
      </c>
    </row>
    <row r="14" spans="4:9" ht="16.5">
      <c r="D14" s="7" t="s">
        <v>54</v>
      </c>
      <c r="E14" s="3" t="e">
        <f>(E6-J6)/E6</f>
        <v>#DIV/0!</v>
      </c>
      <c r="H14" s="20" t="s">
        <v>59</v>
      </c>
      <c r="I14" s="3"/>
    </row>
    <row r="15" spans="4:9" ht="16.5">
      <c r="D15" s="7" t="s">
        <v>22</v>
      </c>
      <c r="E15" s="3" t="e">
        <f>((E6-K6)/E6)*100</f>
        <v>#DIV/0!</v>
      </c>
      <c r="H15" s="10"/>
      <c r="I15" s="11"/>
    </row>
    <row r="16" spans="4:5" ht="16.5">
      <c r="D16" s="7" t="s">
        <v>24</v>
      </c>
      <c r="E16" s="18" t="e">
        <f>(G6-F6)/(F6)*100</f>
        <v>#DIV/0!</v>
      </c>
    </row>
    <row r="17" spans="4:5" ht="16.5">
      <c r="D17" s="13" t="s">
        <v>25</v>
      </c>
      <c r="E17" s="3">
        <f>H6-G6</f>
        <v>0</v>
      </c>
    </row>
    <row r="18" spans="4:5" ht="16.5">
      <c r="D18" s="20" t="s">
        <v>58</v>
      </c>
      <c r="E18" s="3" t="e">
        <f>H6/I14</f>
        <v>#DIV/0!</v>
      </c>
    </row>
    <row r="20" ht="15">
      <c r="D20" s="14" t="s">
        <v>26</v>
      </c>
    </row>
    <row r="22" spans="4:9" ht="16.5">
      <c r="D22" s="15"/>
      <c r="E22" s="16" t="s">
        <v>27</v>
      </c>
      <c r="F22" s="16" t="s">
        <v>28</v>
      </c>
      <c r="G22" s="16" t="s">
        <v>29</v>
      </c>
      <c r="H22" s="16" t="s">
        <v>30</v>
      </c>
      <c r="I22" s="16" t="s">
        <v>31</v>
      </c>
    </row>
    <row r="23" spans="4:9" ht="16.5">
      <c r="D23" s="17" t="s">
        <v>32</v>
      </c>
      <c r="E23" s="3" t="s">
        <v>33</v>
      </c>
      <c r="F23" s="3" t="s">
        <v>34</v>
      </c>
      <c r="G23" s="3" t="s">
        <v>35</v>
      </c>
      <c r="H23" s="3" t="s">
        <v>36</v>
      </c>
      <c r="I23" s="3" t="s">
        <v>37</v>
      </c>
    </row>
    <row r="24" spans="4:9" ht="16.5">
      <c r="D24" s="17" t="s">
        <v>11</v>
      </c>
      <c r="E24" s="3" t="s">
        <v>38</v>
      </c>
      <c r="F24" s="3" t="s">
        <v>33</v>
      </c>
      <c r="G24" s="3" t="s">
        <v>39</v>
      </c>
      <c r="H24" s="3" t="s">
        <v>40</v>
      </c>
      <c r="I24" s="3" t="s">
        <v>35</v>
      </c>
    </row>
    <row r="25" spans="4:9" ht="16.5">
      <c r="D25" s="17" t="s">
        <v>41</v>
      </c>
      <c r="E25" s="3" t="s">
        <v>42</v>
      </c>
      <c r="F25" s="3" t="s">
        <v>43</v>
      </c>
      <c r="G25" s="3" t="s">
        <v>44</v>
      </c>
      <c r="H25" s="3" t="s">
        <v>45</v>
      </c>
      <c r="I25" s="3" t="s">
        <v>46</v>
      </c>
    </row>
    <row r="26" spans="4:9" ht="16.5">
      <c r="D26" s="17" t="s">
        <v>47</v>
      </c>
      <c r="E26" s="3" t="s">
        <v>48</v>
      </c>
      <c r="F26" s="3" t="s">
        <v>49</v>
      </c>
      <c r="G26" s="3" t="s">
        <v>50</v>
      </c>
      <c r="H26" s="3" t="s">
        <v>51</v>
      </c>
      <c r="I26" s="3" t="s">
        <v>52</v>
      </c>
    </row>
  </sheetData>
  <sheetProtection/>
  <printOptions/>
  <pageMargins left="0" right="0" top="0" bottom="0" header="0" footer="0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</dc:creator>
  <cp:keywords/>
  <dc:description/>
  <cp:lastModifiedBy>Diego</cp:lastModifiedBy>
  <cp:lastPrinted>2010-03-23T16:49:42Z</cp:lastPrinted>
  <dcterms:created xsi:type="dcterms:W3CDTF">2010-03-13T00:05:08Z</dcterms:created>
  <dcterms:modified xsi:type="dcterms:W3CDTF">2010-11-08T22:27:58Z</dcterms:modified>
  <cp:category/>
  <cp:version/>
  <cp:contentType/>
  <cp:contentStatus/>
</cp:coreProperties>
</file>